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aa32ff59ebbc52/Desktop/"/>
    </mc:Choice>
  </mc:AlternateContent>
  <xr:revisionPtr revIDLastSave="10" documentId="8_{2858E17B-1A20-4B41-9395-A9D4E6115C1C}" xr6:coauthVersionLast="45" xr6:coauthVersionMax="45" xr10:uidLastSave="{76FC7E9F-59A9-4F4B-8D44-EC33AFE04B3C}"/>
  <bookViews>
    <workbookView xWindow="-110" yWindow="-110" windowWidth="19420" windowHeight="10420" xr2:uid="{EEE1C540-837D-43DD-89DB-E0F6FC58F5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2" i="1"/>
  <c r="C16" i="1"/>
  <c r="D16" i="1"/>
  <c r="E16" i="1"/>
  <c r="B16" i="1"/>
  <c r="F17" i="1"/>
  <c r="A20" i="1"/>
  <c r="A19" i="1"/>
  <c r="C37" i="1"/>
  <c r="C38" i="1" s="1"/>
  <c r="C39" i="1" s="1"/>
  <c r="C40" i="1" s="1"/>
  <c r="C24" i="1"/>
  <c r="C25" i="1" s="1"/>
  <c r="C26" i="1" s="1"/>
  <c r="C27" i="1" s="1"/>
  <c r="C28" i="1" s="1"/>
  <c r="C17" i="1"/>
  <c r="D17" i="1"/>
  <c r="E17" i="1"/>
  <c r="B17" i="1"/>
  <c r="C10" i="1"/>
  <c r="D10" i="1"/>
  <c r="E10" i="1"/>
  <c r="B10" i="1"/>
  <c r="E20" i="1" l="1"/>
  <c r="B22" i="1"/>
  <c r="B25" i="1"/>
  <c r="B26" i="1" l="1"/>
  <c r="B27" i="1" s="1"/>
  <c r="B28" i="1" s="1"/>
  <c r="B37" i="1"/>
  <c r="B38" i="1" s="1"/>
  <c r="B39" i="1" s="1"/>
  <c r="C19" i="1"/>
  <c r="C33" i="1"/>
  <c r="C34" i="1" s="1"/>
  <c r="B45" i="1"/>
  <c r="B23" i="1"/>
  <c r="D19" i="1" s="1"/>
  <c r="C22" i="1"/>
  <c r="C23" i="1" l="1"/>
  <c r="D20" i="1" s="1"/>
  <c r="D18" i="1" s="1"/>
  <c r="E19" i="1"/>
  <c r="E18" i="1" s="1"/>
  <c r="B44" i="1"/>
  <c r="B43" i="1" s="1"/>
  <c r="B42" i="1" s="1"/>
  <c r="B19" i="1" s="1"/>
  <c r="B18" i="1" s="1"/>
  <c r="C45" i="1"/>
  <c r="C44" i="1" s="1"/>
  <c r="C43" i="1" l="1"/>
  <c r="C42" i="1" l="1"/>
  <c r="C20" i="1" s="1"/>
  <c r="C18" i="1" s="1"/>
  <c r="F18" i="1" s="1"/>
</calcChain>
</file>

<file path=xl/sharedStrings.xml><?xml version="1.0" encoding="utf-8"?>
<sst xmlns="http://schemas.openxmlformats.org/spreadsheetml/2006/main" count="17" uniqueCount="16">
  <si>
    <t>ponta</t>
  </si>
  <si>
    <t>cheia</t>
  </si>
  <si>
    <t>vazio</t>
  </si>
  <si>
    <t>supervazio</t>
  </si>
  <si>
    <t>kWh</t>
  </si>
  <si>
    <t>Horário do Museu de Etnologia :</t>
  </si>
  <si>
    <t>- segunda-feira encerrado</t>
  </si>
  <si>
    <t>- terça-feira das 14h00 às 18h00;</t>
  </si>
  <si>
    <t>- de quarta-feira a sábado das 10h00 às 18h00.</t>
  </si>
  <si>
    <t>Ciclo horário:</t>
  </si>
  <si>
    <t>https://www.ceve.pt/tarifarios/periodos-horarios</t>
  </si>
  <si>
    <t>avg</t>
  </si>
  <si>
    <t>weekdays</t>
  </si>
  <si>
    <t>weekends</t>
  </si>
  <si>
    <t>kWh/day</t>
  </si>
  <si>
    <t>guess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</si>
</sst>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6">
    <xf numFmtId="0" fontId="0" fillId="0" borderId="0" xfId="0"/>
    <xf numFmtId="0" fontId="1" fillId="5" borderId="0" xfId="4" applyBorder="1" applyAlignment="1">
      <alignment horizontal="center"/>
    </xf>
    <xf numFmtId="0" fontId="1" fillId="3" borderId="0" xfId="2" applyBorder="1" applyAlignment="1">
      <alignment horizontal="center"/>
    </xf>
    <xf numFmtId="0" fontId="1" fillId="6" borderId="0" xfId="5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17" fontId="0" fillId="0" borderId="0" xfId="0" applyNumberFormat="1" applyBorder="1"/>
    <xf numFmtId="0" fontId="4" fillId="0" borderId="0" xfId="0" applyFont="1" applyBorder="1" applyAlignment="1">
      <alignment vertical="center"/>
    </xf>
    <xf numFmtId="0" fontId="2" fillId="2" borderId="0" xfId="1" applyBorder="1" applyAlignment="1">
      <alignment horizontal="center"/>
    </xf>
    <xf numFmtId="0" fontId="1" fillId="4" borderId="0" xfId="3" applyBorder="1" applyAlignment="1">
      <alignment horizontal="center"/>
    </xf>
    <xf numFmtId="0" fontId="1" fillId="5" borderId="2" xfId="4" applyBorder="1" applyAlignment="1">
      <alignment horizontal="center"/>
    </xf>
    <xf numFmtId="0" fontId="1" fillId="5" borderId="3" xfId="4" applyBorder="1" applyAlignment="1">
      <alignment horizontal="center"/>
    </xf>
    <xf numFmtId="0" fontId="1" fillId="3" borderId="3" xfId="2" applyBorder="1" applyAlignment="1">
      <alignment horizontal="center"/>
    </xf>
    <xf numFmtId="0" fontId="1" fillId="5" borderId="4" xfId="4" applyBorder="1" applyAlignment="1">
      <alignment horizontal="center"/>
    </xf>
    <xf numFmtId="0" fontId="1" fillId="4" borderId="4" xfId="3" applyBorder="1" applyAlignment="1">
      <alignment horizontal="center"/>
    </xf>
  </cellXfs>
  <cellStyles count="6">
    <cellStyle name="20% - Accent2" xfId="2" builtinId="34"/>
    <cellStyle name="20% - Accent4" xfId="3" builtinId="42"/>
    <cellStyle name="20% - Accent5" xfId="4" builtinId="46"/>
    <cellStyle name="20% - Accent6" xfId="5" builtinId="50"/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ponta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Sheet1!$A$3:$A$14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3791</c:v>
                </c:pt>
                <c:pt idx="1">
                  <c:v>3470</c:v>
                </c:pt>
                <c:pt idx="2">
                  <c:v>3515</c:v>
                </c:pt>
                <c:pt idx="3">
                  <c:v>2500</c:v>
                </c:pt>
                <c:pt idx="4">
                  <c:v>2880</c:v>
                </c:pt>
                <c:pt idx="5">
                  <c:v>2047</c:v>
                </c:pt>
                <c:pt idx="6">
                  <c:v>2200</c:v>
                </c:pt>
                <c:pt idx="7">
                  <c:v>2100</c:v>
                </c:pt>
                <c:pt idx="8">
                  <c:v>2000</c:v>
                </c:pt>
                <c:pt idx="9">
                  <c:v>3153</c:v>
                </c:pt>
                <c:pt idx="10">
                  <c:v>3153</c:v>
                </c:pt>
                <c:pt idx="11">
                  <c:v>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B-45DC-9F03-36887939ADFB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cheia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Sheet1!$A$3:$A$14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10045</c:v>
                </c:pt>
                <c:pt idx="1">
                  <c:v>9276</c:v>
                </c:pt>
                <c:pt idx="2">
                  <c:v>9498</c:v>
                </c:pt>
                <c:pt idx="3">
                  <c:v>9840</c:v>
                </c:pt>
                <c:pt idx="4">
                  <c:v>10916</c:v>
                </c:pt>
                <c:pt idx="5">
                  <c:v>9126</c:v>
                </c:pt>
                <c:pt idx="6">
                  <c:v>9374</c:v>
                </c:pt>
                <c:pt idx="7">
                  <c:v>8706.5</c:v>
                </c:pt>
                <c:pt idx="8">
                  <c:v>8039</c:v>
                </c:pt>
                <c:pt idx="9">
                  <c:v>8710</c:v>
                </c:pt>
                <c:pt idx="10">
                  <c:v>8710</c:v>
                </c:pt>
                <c:pt idx="11">
                  <c:v>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B-45DC-9F03-36887939ADFB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vazio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Sheet1!$A$3:$A$14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5492</c:v>
                </c:pt>
                <c:pt idx="1">
                  <c:v>5380</c:v>
                </c:pt>
                <c:pt idx="2">
                  <c:v>6036</c:v>
                </c:pt>
                <c:pt idx="3">
                  <c:v>6080</c:v>
                </c:pt>
                <c:pt idx="4">
                  <c:v>5703</c:v>
                </c:pt>
                <c:pt idx="5">
                  <c:v>7463</c:v>
                </c:pt>
                <c:pt idx="6">
                  <c:v>4762</c:v>
                </c:pt>
                <c:pt idx="7">
                  <c:v>4624</c:v>
                </c:pt>
                <c:pt idx="8">
                  <c:v>4486</c:v>
                </c:pt>
                <c:pt idx="9">
                  <c:v>5524</c:v>
                </c:pt>
                <c:pt idx="10">
                  <c:v>5524</c:v>
                </c:pt>
                <c:pt idx="11">
                  <c:v>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B-45DC-9F03-36887939ADFB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supervazio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Sheet1!$A$3:$A$14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2967</c:v>
                </c:pt>
                <c:pt idx="1">
                  <c:v>2858</c:v>
                </c:pt>
                <c:pt idx="2">
                  <c:v>2999</c:v>
                </c:pt>
                <c:pt idx="3">
                  <c:v>2932</c:v>
                </c:pt>
                <c:pt idx="4">
                  <c:v>3015</c:v>
                </c:pt>
                <c:pt idx="5">
                  <c:v>3134</c:v>
                </c:pt>
                <c:pt idx="6">
                  <c:v>2778</c:v>
                </c:pt>
                <c:pt idx="7">
                  <c:v>2558</c:v>
                </c:pt>
                <c:pt idx="8">
                  <c:v>2338</c:v>
                </c:pt>
                <c:pt idx="9">
                  <c:v>2539</c:v>
                </c:pt>
                <c:pt idx="10">
                  <c:v>2539</c:v>
                </c:pt>
                <c:pt idx="11">
                  <c:v>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B-45DC-9F03-36887939A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7764239"/>
        <c:axId val="1158574687"/>
      </c:barChart>
      <c:dateAx>
        <c:axId val="118776423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574687"/>
        <c:crosses val="autoZero"/>
        <c:auto val="1"/>
        <c:lblOffset val="100"/>
        <c:baseTimeUnit val="months"/>
      </c:dateAx>
      <c:valAx>
        <c:axId val="115857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76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weekdays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Sheet1!$A$22:$A$45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Sheet1!$B$22:$B$45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30</c:v>
                </c:pt>
                <c:pt idx="13">
                  <c:v>30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35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3-4E21-B950-CFCD3903E940}"/>
            </c:ext>
          </c:extLst>
        </c:ser>
        <c:ser>
          <c:idx val="1"/>
          <c:order val="1"/>
          <c:tx>
            <c:strRef>
              <c:f>Sheet1!$C$21</c:f>
              <c:strCache>
                <c:ptCount val="1"/>
                <c:pt idx="0">
                  <c:v>weekends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Sheet1!$A$22:$A$45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Sheet1!$C$22:$C$45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35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3-4E21-B950-CFCD390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0817503"/>
        <c:axId val="987256767"/>
      </c:barChart>
      <c:lineChart>
        <c:grouping val="stacked"/>
        <c:varyColors val="0"/>
        <c:ser>
          <c:idx val="2"/>
          <c:order val="2"/>
          <c:tx>
            <c:strRef>
              <c:f>Sheet1!$D$21</c:f>
              <c:strCache>
                <c:ptCount val="1"/>
                <c:pt idx="0">
                  <c:v>avg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Sheet1!$D$22:$D$45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32.142857142857146</c:v>
                </c:pt>
                <c:pt idx="11">
                  <c:v>32.142857142857146</c:v>
                </c:pt>
                <c:pt idx="12">
                  <c:v>35.714285714285715</c:v>
                </c:pt>
                <c:pt idx="13">
                  <c:v>35.714285714285715</c:v>
                </c:pt>
                <c:pt idx="14">
                  <c:v>46.428571428571431</c:v>
                </c:pt>
                <c:pt idx="15">
                  <c:v>46.428571428571431</c:v>
                </c:pt>
                <c:pt idx="16">
                  <c:v>46.428571428571431</c:v>
                </c:pt>
                <c:pt idx="17">
                  <c:v>46.428571428571431</c:v>
                </c:pt>
                <c:pt idx="18">
                  <c:v>46.428571428571431</c:v>
                </c:pt>
                <c:pt idx="19">
                  <c:v>35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23-4E21-B950-CFCD390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817503"/>
        <c:axId val="987256767"/>
      </c:lineChart>
      <c:catAx>
        <c:axId val="1190817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256767"/>
        <c:crosses val="autoZero"/>
        <c:auto val="1"/>
        <c:lblAlgn val="ctr"/>
        <c:lblOffset val="100"/>
        <c:noMultiLvlLbl val="0"/>
      </c:catAx>
      <c:valAx>
        <c:axId val="98725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8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ponta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Sheet1!$A$17:$A$18</c:f>
              <c:strCache>
                <c:ptCount val="2"/>
                <c:pt idx="0">
                  <c:v>avg</c:v>
                </c:pt>
                <c:pt idx="1">
                  <c:v>guess</c:v>
                </c:pt>
              </c:strCache>
            </c:strRef>
          </c:cat>
          <c:val>
            <c:numRef>
              <c:f>Sheet1!$B$17:$B$18</c:f>
              <c:numCache>
                <c:formatCode>General</c:formatCode>
                <c:ptCount val="2"/>
                <c:pt idx="0">
                  <c:v>93.980555555555554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3-40D3-9EE0-4F140AF6C8A9}"/>
            </c:ext>
          </c:extLst>
        </c:ser>
        <c:ser>
          <c:idx val="1"/>
          <c:order val="1"/>
          <c:tx>
            <c:strRef>
              <c:f>Sheet1!$C$16</c:f>
              <c:strCache>
                <c:ptCount val="1"/>
                <c:pt idx="0">
                  <c:v>cheia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Sheet1!$A$17:$A$18</c:f>
              <c:strCache>
                <c:ptCount val="2"/>
                <c:pt idx="0">
                  <c:v>avg</c:v>
                </c:pt>
                <c:pt idx="1">
                  <c:v>guess</c:v>
                </c:pt>
              </c:strCache>
            </c:strRef>
          </c:cat>
          <c:val>
            <c:numRef>
              <c:f>Sheet1!$C$17:$C$18</c:f>
              <c:numCache>
                <c:formatCode>General</c:formatCode>
                <c:ptCount val="2"/>
                <c:pt idx="0">
                  <c:v>307.70694444444445</c:v>
                </c:pt>
                <c:pt idx="1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3-40D3-9EE0-4F140AF6C8A9}"/>
            </c:ext>
          </c:extLst>
        </c:ser>
        <c:ser>
          <c:idx val="2"/>
          <c:order val="2"/>
          <c:tx>
            <c:strRef>
              <c:f>Sheet1!$D$16</c:f>
              <c:strCache>
                <c:ptCount val="1"/>
                <c:pt idx="0">
                  <c:v>vazio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Sheet1!$A$17:$A$18</c:f>
              <c:strCache>
                <c:ptCount val="2"/>
                <c:pt idx="0">
                  <c:v>avg</c:v>
                </c:pt>
                <c:pt idx="1">
                  <c:v>guess</c:v>
                </c:pt>
              </c:strCache>
            </c:strRef>
          </c:cat>
          <c:val>
            <c:numRef>
              <c:f>Sheet1!$D$17:$D$18</c:f>
              <c:numCache>
                <c:formatCode>General</c:formatCode>
                <c:ptCount val="2"/>
                <c:pt idx="0">
                  <c:v>185.57222222222222</c:v>
                </c:pt>
                <c:pt idx="1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93-40D3-9EE0-4F140AF6C8A9}"/>
            </c:ext>
          </c:extLst>
        </c:ser>
        <c:ser>
          <c:idx val="3"/>
          <c:order val="3"/>
          <c:tx>
            <c:strRef>
              <c:f>Sheet1!$E$16</c:f>
              <c:strCache>
                <c:ptCount val="1"/>
                <c:pt idx="0">
                  <c:v>supervazio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Sheet1!$A$17:$A$18</c:f>
              <c:strCache>
                <c:ptCount val="2"/>
                <c:pt idx="0">
                  <c:v>avg</c:v>
                </c:pt>
                <c:pt idx="1">
                  <c:v>guess</c:v>
                </c:pt>
              </c:strCache>
            </c:strRef>
          </c:cat>
          <c:val>
            <c:numRef>
              <c:f>Sheet1!$E$17:$E$18</c:f>
              <c:numCache>
                <c:formatCode>General</c:formatCode>
                <c:ptCount val="2"/>
                <c:pt idx="0">
                  <c:v>92.38333333333334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93-40D3-9EE0-4F140AF6C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89894015"/>
        <c:axId val="1298920751"/>
      </c:barChart>
      <c:catAx>
        <c:axId val="1189894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920751"/>
        <c:crosses val="autoZero"/>
        <c:auto val="1"/>
        <c:lblAlgn val="ctr"/>
        <c:lblOffset val="100"/>
        <c:noMultiLvlLbl val="0"/>
      </c:catAx>
      <c:valAx>
        <c:axId val="129892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894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1</xdr:row>
      <xdr:rowOff>0</xdr:rowOff>
    </xdr:from>
    <xdr:to>
      <xdr:col>13</xdr:col>
      <xdr:colOff>231775</xdr:colOff>
      <xdr:row>15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D1236-79B7-404D-957A-14D7BABA83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530225</xdr:colOff>
      <xdr:row>31</xdr:row>
      <xdr:rowOff>69850</xdr:rowOff>
    </xdr:from>
    <xdr:to>
      <xdr:col>13</xdr:col>
      <xdr:colOff>225425</xdr:colOff>
      <xdr:row>46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9C3FD5-7356-4ED3-B7E6-E6B42EC17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16</xdr:row>
      <xdr:rowOff>6350</xdr:rowOff>
    </xdr:from>
    <xdr:to>
      <xdr:col>13</xdr:col>
      <xdr:colOff>228600</xdr:colOff>
      <xdr:row>30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EABFE1-CD67-4B01-844D-A0B65823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DA20-6B7F-4D9D-8270-CDAFAD639E0F}">
  <dimension ref="A2:O45"/>
  <sheetViews>
    <sheetView tabSelected="1" topLeftCell="A9" workbookViewId="0">
      <selection activeCell="P41" sqref="P41"/>
    </sheetView>
  </sheetViews>
  <sheetFormatPr defaultRowHeight="14.5" x14ac:dyDescent="0.35"/>
  <cols>
    <col min="1" max="1" width="8.7265625" style="4"/>
    <col min="2" max="5" width="8.7265625" style="5"/>
    <col min="6" max="14" width="8.7265625" style="4"/>
    <col min="15" max="15" width="8.7265625" style="6"/>
    <col min="16" max="16384" width="8.7265625" style="4"/>
  </cols>
  <sheetData>
    <row r="2" spans="1:15" x14ac:dyDescent="0.35">
      <c r="B2" s="5" t="s">
        <v>0</v>
      </c>
      <c r="C2" s="5" t="s">
        <v>1</v>
      </c>
      <c r="D2" s="5" t="s">
        <v>2</v>
      </c>
      <c r="E2" s="5" t="s">
        <v>3</v>
      </c>
    </row>
    <row r="3" spans="1:15" x14ac:dyDescent="0.35">
      <c r="A3" s="7">
        <v>43466</v>
      </c>
      <c r="B3" s="5">
        <v>3791</v>
      </c>
      <c r="C3" s="5">
        <v>10045</v>
      </c>
      <c r="D3" s="5">
        <v>5492</v>
      </c>
      <c r="E3" s="5">
        <v>2967</v>
      </c>
      <c r="F3" s="4" t="s">
        <v>4</v>
      </c>
      <c r="O3" s="8" t="s">
        <v>5</v>
      </c>
    </row>
    <row r="4" spans="1:15" x14ac:dyDescent="0.35">
      <c r="A4" s="7">
        <v>43497</v>
      </c>
      <c r="B4" s="5">
        <v>3470</v>
      </c>
      <c r="C4" s="5">
        <v>9276</v>
      </c>
      <c r="D4" s="5">
        <v>5380</v>
      </c>
      <c r="E4" s="5">
        <v>2858</v>
      </c>
      <c r="O4" s="8" t="s">
        <v>6</v>
      </c>
    </row>
    <row r="5" spans="1:15" x14ac:dyDescent="0.35">
      <c r="A5" s="7">
        <v>43525</v>
      </c>
      <c r="B5" s="5">
        <v>3515</v>
      </c>
      <c r="C5" s="5">
        <v>9498</v>
      </c>
      <c r="D5" s="5">
        <v>6036</v>
      </c>
      <c r="E5" s="5">
        <v>2999</v>
      </c>
      <c r="O5" s="8" t="s">
        <v>7</v>
      </c>
    </row>
    <row r="6" spans="1:15" x14ac:dyDescent="0.35">
      <c r="A6" s="7">
        <v>43556</v>
      </c>
      <c r="B6" s="5">
        <v>2500</v>
      </c>
      <c r="C6" s="5">
        <v>9840</v>
      </c>
      <c r="D6" s="5">
        <v>6080</v>
      </c>
      <c r="E6" s="5">
        <v>2932</v>
      </c>
      <c r="O6" s="8" t="s">
        <v>8</v>
      </c>
    </row>
    <row r="7" spans="1:15" x14ac:dyDescent="0.35">
      <c r="A7" s="7">
        <v>43586</v>
      </c>
      <c r="B7" s="5">
        <v>2880</v>
      </c>
      <c r="C7" s="5">
        <v>10916</v>
      </c>
      <c r="D7" s="5">
        <v>5703</v>
      </c>
      <c r="E7" s="5">
        <v>3015</v>
      </c>
    </row>
    <row r="8" spans="1:15" x14ac:dyDescent="0.35">
      <c r="A8" s="7">
        <v>43617</v>
      </c>
      <c r="B8" s="5">
        <v>2047</v>
      </c>
      <c r="C8" s="5">
        <v>9126</v>
      </c>
      <c r="D8" s="5">
        <v>7463</v>
      </c>
      <c r="E8" s="5">
        <v>3134</v>
      </c>
      <c r="O8" s="8" t="s">
        <v>9</v>
      </c>
    </row>
    <row r="9" spans="1:15" x14ac:dyDescent="0.35">
      <c r="A9" s="7">
        <v>43647</v>
      </c>
      <c r="B9" s="5">
        <v>2200</v>
      </c>
      <c r="C9" s="5">
        <v>9374</v>
      </c>
      <c r="D9" s="5">
        <v>4762</v>
      </c>
      <c r="E9" s="5">
        <v>2778</v>
      </c>
      <c r="O9" s="6" t="s">
        <v>10</v>
      </c>
    </row>
    <row r="10" spans="1:15" x14ac:dyDescent="0.35">
      <c r="A10" s="7">
        <v>43678</v>
      </c>
      <c r="B10" s="9">
        <f>AVERAGE(B9,B11)</f>
        <v>2100</v>
      </c>
      <c r="C10" s="9">
        <f t="shared" ref="C10:E10" si="0">AVERAGE(C9,C11)</f>
        <v>8706.5</v>
      </c>
      <c r="D10" s="9">
        <f t="shared" si="0"/>
        <v>4624</v>
      </c>
      <c r="E10" s="9">
        <f t="shared" si="0"/>
        <v>2558</v>
      </c>
    </row>
    <row r="11" spans="1:15" x14ac:dyDescent="0.35">
      <c r="A11" s="7">
        <v>43709</v>
      </c>
      <c r="B11" s="5">
        <v>2000</v>
      </c>
      <c r="C11" s="5">
        <v>8039</v>
      </c>
      <c r="D11" s="5">
        <v>4486</v>
      </c>
      <c r="E11" s="5">
        <v>2338</v>
      </c>
    </row>
    <row r="12" spans="1:15" x14ac:dyDescent="0.35">
      <c r="A12" s="7">
        <v>43739</v>
      </c>
      <c r="B12" s="5">
        <v>3153</v>
      </c>
      <c r="C12" s="5">
        <v>8710</v>
      </c>
      <c r="D12" s="5">
        <v>5524</v>
      </c>
      <c r="E12" s="5">
        <v>2539</v>
      </c>
    </row>
    <row r="13" spans="1:15" x14ac:dyDescent="0.35">
      <c r="A13" s="7">
        <v>43770</v>
      </c>
      <c r="B13" s="5">
        <v>3153</v>
      </c>
      <c r="C13" s="5">
        <v>8710</v>
      </c>
      <c r="D13" s="5">
        <v>5524</v>
      </c>
      <c r="E13" s="5">
        <v>2539</v>
      </c>
    </row>
    <row r="14" spans="1:15" x14ac:dyDescent="0.35">
      <c r="A14" s="7">
        <v>43800</v>
      </c>
      <c r="B14" s="5">
        <v>3024</v>
      </c>
      <c r="C14" s="5">
        <v>8534</v>
      </c>
      <c r="D14" s="5">
        <v>5732</v>
      </c>
      <c r="E14" s="5">
        <v>2601</v>
      </c>
    </row>
    <row r="15" spans="1:15" x14ac:dyDescent="0.35">
      <c r="A15" s="7">
        <v>43831</v>
      </c>
      <c r="B15" s="5">
        <v>3718</v>
      </c>
      <c r="C15" s="5">
        <v>9749</v>
      </c>
      <c r="D15" s="5">
        <v>5271</v>
      </c>
      <c r="E15" s="5">
        <v>2621</v>
      </c>
    </row>
    <row r="16" spans="1:15" x14ac:dyDescent="0.35">
      <c r="B16" s="5" t="str">
        <f>B2</f>
        <v>ponta</v>
      </c>
      <c r="C16" s="5" t="str">
        <f t="shared" ref="C16:E16" si="1">C2</f>
        <v>cheia</v>
      </c>
      <c r="D16" s="5" t="str">
        <f t="shared" si="1"/>
        <v>vazio</v>
      </c>
      <c r="E16" s="5" t="str">
        <f t="shared" si="1"/>
        <v>supervazio</v>
      </c>
    </row>
    <row r="17" spans="1:7" x14ac:dyDescent="0.35">
      <c r="A17" s="4" t="s">
        <v>11</v>
      </c>
      <c r="B17" s="10">
        <f>AVERAGE(B3:B14)/30</f>
        <v>93.980555555555554</v>
      </c>
      <c r="C17" s="1">
        <f t="shared" ref="C17:E17" si="2">AVERAGE(C3:C14)/30</f>
        <v>307.70694444444445</v>
      </c>
      <c r="D17" s="2">
        <f t="shared" si="2"/>
        <v>185.57222222222222</v>
      </c>
      <c r="E17" s="3">
        <f t="shared" si="2"/>
        <v>92.38333333333334</v>
      </c>
      <c r="F17" s="4">
        <f>SUM(B17:E17)</f>
        <v>679.64305555555552</v>
      </c>
      <c r="G17" s="4" t="s">
        <v>14</v>
      </c>
    </row>
    <row r="18" spans="1:7" x14ac:dyDescent="0.35">
      <c r="A18" s="4" t="s">
        <v>15</v>
      </c>
      <c r="B18" s="10">
        <f>(4*B19+B20)/5</f>
        <v>124</v>
      </c>
      <c r="C18" s="1">
        <f t="shared" ref="C18:E18" si="3">(4*C19+C20)/5</f>
        <v>294</v>
      </c>
      <c r="D18" s="2">
        <f t="shared" si="3"/>
        <v>165</v>
      </c>
      <c r="E18" s="3">
        <f t="shared" si="3"/>
        <v>100</v>
      </c>
      <c r="F18" s="4">
        <f>SUM(B18:E18)</f>
        <v>683</v>
      </c>
    </row>
    <row r="19" spans="1:7" x14ac:dyDescent="0.35">
      <c r="A19" s="4" t="str">
        <f>B21</f>
        <v>weekdays</v>
      </c>
      <c r="B19" s="10">
        <f>SUM(B32:B33,B40:B42)</f>
        <v>155</v>
      </c>
      <c r="C19" s="1">
        <f>SUM(B30:B31,B34:B39)</f>
        <v>290</v>
      </c>
      <c r="D19" s="2">
        <f>SUM(B22:B23,B28:B29)</f>
        <v>100</v>
      </c>
      <c r="E19" s="3">
        <f>SUM(B24:B27)</f>
        <v>100</v>
      </c>
    </row>
    <row r="20" spans="1:7" x14ac:dyDescent="0.35">
      <c r="A20" s="4" t="str">
        <f>C21</f>
        <v>weekends</v>
      </c>
      <c r="B20" s="10">
        <v>0</v>
      </c>
      <c r="C20" s="1">
        <f>SUM(C31:C34,C40:C43)</f>
        <v>310</v>
      </c>
      <c r="D20" s="2">
        <f>SUM(C22:C23,C28:C30,C35:C39,C44:C45)</f>
        <v>425</v>
      </c>
      <c r="E20" s="3">
        <f>SUM(C24:C27)</f>
        <v>100</v>
      </c>
    </row>
    <row r="21" spans="1:7" x14ac:dyDescent="0.35">
      <c r="B21" s="5" t="s">
        <v>12</v>
      </c>
      <c r="C21" s="5" t="s">
        <v>13</v>
      </c>
      <c r="D21" s="5" t="s">
        <v>11</v>
      </c>
    </row>
    <row r="22" spans="1:7" x14ac:dyDescent="0.35">
      <c r="A22" s="4">
        <v>0</v>
      </c>
      <c r="B22" s="2">
        <f>B24</f>
        <v>25</v>
      </c>
      <c r="C22" s="2">
        <f>B22</f>
        <v>25</v>
      </c>
      <c r="D22" s="5">
        <f>(5*B22+2*C22)/7</f>
        <v>25</v>
      </c>
    </row>
    <row r="23" spans="1:7" x14ac:dyDescent="0.35">
      <c r="A23" s="4">
        <v>1</v>
      </c>
      <c r="B23" s="2">
        <f>B22</f>
        <v>25</v>
      </c>
      <c r="C23" s="2">
        <f>C22</f>
        <v>25</v>
      </c>
      <c r="D23" s="5">
        <f t="shared" ref="D23:D45" si="4">(5*B23+2*C23)/7</f>
        <v>25</v>
      </c>
    </row>
    <row r="24" spans="1:7" x14ac:dyDescent="0.35">
      <c r="A24" s="4">
        <v>2</v>
      </c>
      <c r="B24" s="3">
        <v>25</v>
      </c>
      <c r="C24" s="3">
        <f>B24</f>
        <v>25</v>
      </c>
      <c r="D24" s="5">
        <f t="shared" si="4"/>
        <v>25</v>
      </c>
    </row>
    <row r="25" spans="1:7" x14ac:dyDescent="0.35">
      <c r="A25" s="4">
        <v>3</v>
      </c>
      <c r="B25" s="3">
        <f>B24</f>
        <v>25</v>
      </c>
      <c r="C25" s="3">
        <f>C24</f>
        <v>25</v>
      </c>
      <c r="D25" s="5">
        <f t="shared" si="4"/>
        <v>25</v>
      </c>
    </row>
    <row r="26" spans="1:7" x14ac:dyDescent="0.35">
      <c r="A26" s="4">
        <v>4</v>
      </c>
      <c r="B26" s="3">
        <f t="shared" ref="B26:B27" si="5">B25</f>
        <v>25</v>
      </c>
      <c r="C26" s="3">
        <f t="shared" ref="C26:C27" si="6">C25</f>
        <v>25</v>
      </c>
      <c r="D26" s="5">
        <f t="shared" si="4"/>
        <v>25</v>
      </c>
    </row>
    <row r="27" spans="1:7" x14ac:dyDescent="0.35">
      <c r="A27" s="4">
        <v>5</v>
      </c>
      <c r="B27" s="3">
        <f t="shared" si="5"/>
        <v>25</v>
      </c>
      <c r="C27" s="3">
        <f t="shared" si="6"/>
        <v>25</v>
      </c>
      <c r="D27" s="5">
        <f t="shared" si="4"/>
        <v>25</v>
      </c>
    </row>
    <row r="28" spans="1:7" x14ac:dyDescent="0.35">
      <c r="A28" s="4">
        <v>6</v>
      </c>
      <c r="B28" s="2">
        <f>B27</f>
        <v>25</v>
      </c>
      <c r="C28" s="2">
        <f>C27</f>
        <v>25</v>
      </c>
      <c r="D28" s="5">
        <f t="shared" si="4"/>
        <v>25</v>
      </c>
    </row>
    <row r="29" spans="1:7" x14ac:dyDescent="0.35">
      <c r="A29" s="4">
        <v>7</v>
      </c>
      <c r="B29" s="2">
        <v>25</v>
      </c>
      <c r="C29" s="2">
        <v>25</v>
      </c>
      <c r="D29" s="5">
        <f t="shared" si="4"/>
        <v>25</v>
      </c>
    </row>
    <row r="30" spans="1:7" x14ac:dyDescent="0.35">
      <c r="A30" s="4">
        <v>8</v>
      </c>
      <c r="B30" s="1">
        <v>25</v>
      </c>
      <c r="C30" s="2">
        <v>25</v>
      </c>
      <c r="D30" s="5">
        <f t="shared" si="4"/>
        <v>25</v>
      </c>
    </row>
    <row r="31" spans="1:7" ht="15" thickBot="1" x14ac:dyDescent="0.4">
      <c r="A31" s="4">
        <v>9</v>
      </c>
      <c r="B31" s="1">
        <v>25</v>
      </c>
      <c r="C31" s="1">
        <v>25</v>
      </c>
      <c r="D31" s="5">
        <f t="shared" si="4"/>
        <v>25</v>
      </c>
    </row>
    <row r="32" spans="1:7" x14ac:dyDescent="0.35">
      <c r="A32" s="4">
        <v>10</v>
      </c>
      <c r="B32" s="10">
        <v>25</v>
      </c>
      <c r="C32" s="11">
        <v>50</v>
      </c>
      <c r="D32" s="5">
        <f t="shared" si="4"/>
        <v>32.142857142857146</v>
      </c>
    </row>
    <row r="33" spans="1:4" x14ac:dyDescent="0.35">
      <c r="A33" s="4">
        <v>11</v>
      </c>
      <c r="B33" s="10">
        <v>25</v>
      </c>
      <c r="C33" s="12">
        <f t="shared" ref="C33:C34" si="7">C32</f>
        <v>50</v>
      </c>
      <c r="D33" s="5">
        <f t="shared" si="4"/>
        <v>32.142857142857146</v>
      </c>
    </row>
    <row r="34" spans="1:4" x14ac:dyDescent="0.35">
      <c r="A34" s="4">
        <v>12</v>
      </c>
      <c r="B34" s="1">
        <v>30</v>
      </c>
      <c r="C34" s="12">
        <f t="shared" si="7"/>
        <v>50</v>
      </c>
      <c r="D34" s="5">
        <f t="shared" si="4"/>
        <v>35.714285714285715</v>
      </c>
    </row>
    <row r="35" spans="1:4" ht="15" thickBot="1" x14ac:dyDescent="0.4">
      <c r="A35" s="4">
        <v>13</v>
      </c>
      <c r="B35" s="1">
        <v>30</v>
      </c>
      <c r="C35" s="13">
        <v>50</v>
      </c>
      <c r="D35" s="5">
        <f t="shared" si="4"/>
        <v>35.714285714285715</v>
      </c>
    </row>
    <row r="36" spans="1:4" x14ac:dyDescent="0.35">
      <c r="A36" s="4">
        <v>14</v>
      </c>
      <c r="B36" s="11">
        <v>45</v>
      </c>
      <c r="C36" s="13">
        <v>50</v>
      </c>
      <c r="D36" s="5">
        <f t="shared" si="4"/>
        <v>46.428571428571431</v>
      </c>
    </row>
    <row r="37" spans="1:4" x14ac:dyDescent="0.35">
      <c r="A37" s="4">
        <v>15</v>
      </c>
      <c r="B37" s="12">
        <f t="shared" ref="B36:B39" si="8">B36</f>
        <v>45</v>
      </c>
      <c r="C37" s="13">
        <f t="shared" ref="C37:C39" si="9">C36</f>
        <v>50</v>
      </c>
      <c r="D37" s="5">
        <f t="shared" si="4"/>
        <v>46.428571428571431</v>
      </c>
    </row>
    <row r="38" spans="1:4" x14ac:dyDescent="0.35">
      <c r="A38" s="4">
        <v>16</v>
      </c>
      <c r="B38" s="12">
        <f t="shared" si="8"/>
        <v>45</v>
      </c>
      <c r="C38" s="13">
        <f t="shared" si="9"/>
        <v>50</v>
      </c>
      <c r="D38" s="5">
        <f t="shared" si="4"/>
        <v>46.428571428571431</v>
      </c>
    </row>
    <row r="39" spans="1:4" x14ac:dyDescent="0.35">
      <c r="A39" s="4">
        <v>17</v>
      </c>
      <c r="B39" s="12">
        <f t="shared" si="8"/>
        <v>45</v>
      </c>
      <c r="C39" s="13">
        <f t="shared" si="9"/>
        <v>50</v>
      </c>
      <c r="D39" s="5">
        <f t="shared" si="4"/>
        <v>46.428571428571431</v>
      </c>
    </row>
    <row r="40" spans="1:4" ht="15" thickBot="1" x14ac:dyDescent="0.4">
      <c r="A40" s="4">
        <v>18</v>
      </c>
      <c r="B40" s="15">
        <v>45</v>
      </c>
      <c r="C40" s="14">
        <f>C39</f>
        <v>50</v>
      </c>
      <c r="D40" s="5">
        <f t="shared" si="4"/>
        <v>46.428571428571431</v>
      </c>
    </row>
    <row r="41" spans="1:4" x14ac:dyDescent="0.35">
      <c r="A41" s="4">
        <v>19</v>
      </c>
      <c r="B41" s="10">
        <v>35</v>
      </c>
      <c r="C41" s="1">
        <v>35</v>
      </c>
      <c r="D41" s="5">
        <f t="shared" si="4"/>
        <v>35</v>
      </c>
    </row>
    <row r="42" spans="1:4" x14ac:dyDescent="0.35">
      <c r="A42" s="4">
        <v>20</v>
      </c>
      <c r="B42" s="10">
        <f>B43</f>
        <v>25</v>
      </c>
      <c r="C42" s="1">
        <f>B42</f>
        <v>25</v>
      </c>
      <c r="D42" s="5">
        <f t="shared" si="4"/>
        <v>25</v>
      </c>
    </row>
    <row r="43" spans="1:4" x14ac:dyDescent="0.35">
      <c r="A43" s="4">
        <v>21</v>
      </c>
      <c r="B43" s="1">
        <f t="shared" ref="B43" si="10">B44</f>
        <v>25</v>
      </c>
      <c r="C43" s="1">
        <f>B43</f>
        <v>25</v>
      </c>
      <c r="D43" s="5">
        <f t="shared" si="4"/>
        <v>25</v>
      </c>
    </row>
    <row r="44" spans="1:4" x14ac:dyDescent="0.35">
      <c r="A44" s="4">
        <v>22</v>
      </c>
      <c r="B44" s="1">
        <f>B45</f>
        <v>25</v>
      </c>
      <c r="C44" s="2">
        <f>C45</f>
        <v>25</v>
      </c>
      <c r="D44" s="5">
        <f t="shared" si="4"/>
        <v>25</v>
      </c>
    </row>
    <row r="45" spans="1:4" x14ac:dyDescent="0.35">
      <c r="A45" s="4">
        <v>23</v>
      </c>
      <c r="B45" s="1">
        <f>B22</f>
        <v>25</v>
      </c>
      <c r="C45" s="2">
        <f>B45</f>
        <v>25</v>
      </c>
      <c r="D45" s="5">
        <f t="shared" si="4"/>
        <v>25</v>
      </c>
    </row>
  </sheetData>
  <sortState xmlns:xlrd2="http://schemas.microsoft.com/office/spreadsheetml/2017/richdata2" ref="A3:E13">
    <sortCondition ref="A3:A1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Brito</dc:creator>
  <cp:lastModifiedBy>Miguel Brito</cp:lastModifiedBy>
  <dcterms:created xsi:type="dcterms:W3CDTF">2020-11-06T14:44:15Z</dcterms:created>
  <dcterms:modified xsi:type="dcterms:W3CDTF">2020-11-06T15:44:07Z</dcterms:modified>
</cp:coreProperties>
</file>